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<sst xmlns="http://schemas.openxmlformats.org/spreadsheetml/2006/main" count="175" uniqueCount="67">
  <si>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</si>
  <si>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</si>
  <si>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</si>
  <si>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</si>
  <si>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</si>
  <si>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</si>
  <si>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</si>
  <si>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</si>
  <si>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</si>
  <si>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</si>
  <si>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</si>
  <si>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</si>
  <si>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</si>
  <si>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</si>
  <si>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</si>
  <si>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</si>
  <si>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</si>
  <si>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</si>
  <si>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</si>
  <si>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</si>
  <si>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</si>
  <si>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</si>
  <si>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</si>
  <si>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</si>
  <si>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</si>
  <si>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</si>
  <si>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</si>
  <si>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</si>
  <si>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</si>
  <si>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</si>
  <si>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</si>
  <si>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</si>
  <si>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</si>
  <si>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</si>
  <si>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</si>
  <si>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</si>
  <si>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</si>
  <si>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</si>
  <si>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</si>
  <si>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</si>
  <si>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</si>
  <si>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</si>
  <si>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</si>
  <si>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</si>
  <si>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</si>
  <si>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</si>
  <si>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</si>
  <si>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</si>
  <si>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</si>
  <si>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</si>
  <si>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</si>
  <si>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</si>
  <si>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</si>
  <si>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</si>
  <si>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</si>
  <si>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</si>
  <si>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</si>
  <si>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</si>
  <si>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</si>
  <si>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</si>
  <si>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</si>
  <si>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</si>
  <si>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</si>
  <si>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</si>
  <si>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</si>
  <si>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</si>
  <si>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"Шадринская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</si>
</sst>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9.5</v>
      </c>
      <c r="I7" s="4">
        <f>IF(V_пр_1_8&gt;0,1,0)</f>
        <v>1</v>
      </c>
      <c r="J7" s="4"/>
      <c r="L7" s="14"/>
      <c r="M7" s="14"/>
      <c r="N7" s="14"/>
      <c r="O7" s="9">
        <f>SUM(O8:O23)</f>
        <v>6</v>
      </c>
      <c r="P7" s="26">
        <f>SUM(P8:P23)</f>
        <v>4</v>
      </c>
      <c r="Q7" s="12">
        <f>IF(E7=0,0,MAX(O7,P7))</f>
        <v>0</v>
      </c>
    </row>
    <row r="8" spans="1:17" ht="33.75">
      <c r="A8" s="17" t="s">
        <v>20</v>
      </c>
      <c r="B8" s="2">
        <v>0.001599</v>
      </c>
      <c r="C8" s="4" t="s">
        <v>50</v>
      </c>
      <c r="D8" s="4" t="s">
        <v>50</v>
      </c>
      <c r="E8" s="2">
        <v>0.0018174</v>
      </c>
      <c r="F8" s="2">
        <f>IF(AND(B8=0,E8&gt;0),100,(IF(B8=0,0,E8/B8*100-100)))</f>
        <v>13.658536585365866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0.5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0.0021795</v>
      </c>
      <c r="C9" s="4" t="s">
        <v>50</v>
      </c>
      <c r="D9" s="4" t="s">
        <v>50</v>
      </c>
      <c r="E9" s="2">
        <v>0.0017172</v>
      </c>
      <c r="F9" s="2">
        <f>IF(AND(B9=0,E9&gt;0),100,(IF(B9=0,0,E9/B9*100-100)))</f>
        <v>-21.21128699242945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0.0001235</v>
      </c>
      <c r="C10" s="4" t="s">
        <v>50</v>
      </c>
      <c r="D10" s="4" t="s">
        <v>50</v>
      </c>
      <c r="E10" s="2">
        <v>0.0001852</v>
      </c>
      <c r="F10" s="2">
        <f>IF(AND(B10=0,E10&gt;0),100,(IF(B10=0,0,E10/B10*100-100)))</f>
        <v>49.95951417004051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0.0007353</v>
      </c>
      <c r="C12" s="4" t="s">
        <v>50</v>
      </c>
      <c r="D12" s="4" t="s">
        <v>50</v>
      </c>
      <c r="E12" s="2">
        <v>0.0007463</v>
      </c>
      <c r="F12" s="2">
        <f>IF(AND(B12=0,E12&gt;0),100,(IF(B12=0,0,E12/B12*100-100)))</f>
        <v>1.4959880320957382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0.739</v>
      </c>
      <c r="C13" s="2">
        <v>0.95</v>
      </c>
      <c r="D13" s="4" t="s">
        <v>50</v>
      </c>
      <c r="E13" s="2">
        <v>0.818</v>
      </c>
      <c r="F13" s="4" t="s">
        <v>50</v>
      </c>
      <c r="G13" s="2">
        <f>IF(C13=0,0,E13/C13*100)</f>
        <v>86.10526315789474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5.5E-06</v>
      </c>
      <c r="C14" s="4" t="s">
        <v>50</v>
      </c>
      <c r="D14" s="4" t="s">
        <v>50</v>
      </c>
      <c r="E14" s="2">
        <v>0.0003613</v>
      </c>
      <c r="F14" s="2">
        <f>IF(AND(B14=0,E14&gt;0),100,(IF(B14=0,0,E14/B14*100-100)))</f>
        <v>6469.090909090909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0.0040575</v>
      </c>
      <c r="C15" s="4" t="s">
        <v>50</v>
      </c>
      <c r="D15" s="4" t="s">
        <v>50</v>
      </c>
      <c r="E15" s="2">
        <v>0.0029794</v>
      </c>
      <c r="F15" s="2">
        <f>IF(AND(B15=0,E15&gt;0),100,(IF(B15=0,0,E15/B15*100-100)))</f>
        <v>-26.570548367221207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6.3E-06</v>
      </c>
      <c r="C16" s="2">
        <v>1</v>
      </c>
      <c r="D16" s="4" t="s">
        <v>50</v>
      </c>
      <c r="E16" s="2">
        <v>0.000298</v>
      </c>
      <c r="F16" s="4" t="s">
        <v>50</v>
      </c>
      <c r="G16" s="2">
        <f>IF(C16=0,0,E16/C16*100)</f>
        <v>0.029799999999999997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0.0002817</v>
      </c>
      <c r="F17" s="4" t="s">
        <v>50</v>
      </c>
      <c r="G17" s="2">
        <f>IF(C17=0,0,E17/C17*100)</f>
        <v>0.02817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1.92E-05</v>
      </c>
      <c r="C18" s="2">
        <v>1</v>
      </c>
      <c r="D18" s="4" t="s">
        <v>50</v>
      </c>
      <c r="E18" s="2">
        <v>0.00029</v>
      </c>
      <c r="F18" s="4" t="s">
        <v>50</v>
      </c>
      <c r="G18" s="2">
        <f>IF(C18=0,0,E18/C18*100)</f>
        <v>0.029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0.0064345</v>
      </c>
      <c r="C19" s="4" t="s">
        <v>50</v>
      </c>
      <c r="D19" s="4" t="s">
        <v>50</v>
      </c>
      <c r="E19" s="2">
        <v>0.0056925</v>
      </c>
      <c r="F19" s="2">
        <f>IF(AND(B19=0,E19&gt;0),100,(IF(B19=0,0,E19/B19*100-100)))</f>
        <v>-11.531587535939082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0.001113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8E-07</v>
      </c>
      <c r="C21" s="4" t="s">
        <v>50</v>
      </c>
      <c r="D21" s="4" t="s">
        <v>50</v>
      </c>
      <c r="E21" s="2">
        <v>9.3E-06</v>
      </c>
      <c r="F21" s="2">
        <f>IF(AND(B21=0,E21&gt;0),100,(IF(B21=0,0,E21/B21*100-100)))</f>
        <v>1062.5000000000002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0.1022</v>
      </c>
      <c r="E22" s="2">
        <v>0.1147</v>
      </c>
      <c r="F22" s="2">
        <f>IF(AND(D22=0,E22&gt;0),100,(IF(D22=0,0,E22/D22*100-100)))</f>
        <v>12.230919765166348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1.6066666666666666E-05</v>
      </c>
      <c r="E23" s="2">
        <v>4.69E-05</v>
      </c>
      <c r="F23" s="2">
        <f>IF(AND(D23=0,E23&gt;0),100,(IF(D23=0,0,E23/D23*100-100)))</f>
        <v>191.9087136929461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6</v>
      </c>
      <c r="P24" s="11">
        <f>SUM(P25:P31)</f>
        <v>3.5</v>
      </c>
      <c r="Q24" s="12">
        <f t="shared" si="0"/>
        <v>0</v>
      </c>
    </row>
    <row r="25" spans="1:17" s="24" customFormat="1" ht="22.5">
      <c r="A25" s="18" t="s">
        <v>36</v>
      </c>
      <c r="B25" s="19">
        <v>0.95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0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1.6149</v>
      </c>
      <c r="C31" s="4" t="s">
        <v>50</v>
      </c>
      <c r="D31" s="2">
        <v>0.4002</v>
      </c>
      <c r="E31" s="2">
        <v>1.1149</v>
      </c>
      <c r="F31" s="2">
        <f>IF(AND(D31=0,E31&gt;0),100,(IF(D31=0,0,E31/D31*100-100)))</f>
        <v>178.58570714642678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0.143</v>
      </c>
      <c r="C33" s="4">
        <v>0</v>
      </c>
      <c r="D33" s="4" t="s">
        <v>50</v>
      </c>
      <c r="E33" s="2">
        <v>0.1</v>
      </c>
      <c r="F33" s="2">
        <f>IF(AND(B33=0,E33&gt;0),100,(IF(B33=0,0,E33/B33*100-100)))</f>
        <v>-30.069930069930066</v>
      </c>
      <c r="G33" s="4" t="s">
        <v>50</v>
      </c>
      <c r="H33" s="10">
        <f t="shared" si="1"/>
        <v>0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0.206</v>
      </c>
      <c r="C34" s="2">
        <v>0.95</v>
      </c>
      <c r="D34" s="4" t="s">
        <v>50</v>
      </c>
      <c r="E34" s="2">
        <v>0.387</v>
      </c>
      <c r="F34" s="4" t="s">
        <v>50</v>
      </c>
      <c r="G34" s="2">
        <f>IF(C34=0,0,E34/C34*100)</f>
        <v>40.73684210526316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0.732</v>
      </c>
      <c r="C37" s="2">
        <v>0.95</v>
      </c>
      <c r="D37" s="4" t="s">
        <v>50</v>
      </c>
      <c r="E37" s="2">
        <v>0.727</v>
      </c>
      <c r="F37" s="4" t="s">
        <v>50</v>
      </c>
      <c r="G37" s="2">
        <f>IF(C37=0,0,E37/C37*100)</f>
        <v>76.52631578947368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15.5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15.5</v>
      </c>
      <c r="P46" s="26">
        <f>V_пр_32_8+V_пр_26_8+V_пр_18_8+V_пр_1_8</f>
        <v>15.5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2022-12-27T08:55:25Z</cp:lastPrinted>
  <dcterms:created xsi:type="dcterms:W3CDTF">2022-06-27T03:43:26Z</dcterms:created>
  <dcterms:modified xsi:type="dcterms:W3CDTF">2022-12-27T09:04:01Z</dcterms:modified>
  <cp:category/>
  <cp:version/>
  <cp:contentType/>
  <cp:contentStatus/>
</cp:coreProperties>
</file>